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ผลการใช้จ่ายเงินงบประมาณปี 2566" sheetId="1" r:id="rId4"/>
  </sheets>
  <definedNames/>
  <calcPr/>
</workbook>
</file>

<file path=xl/sharedStrings.xml><?xml version="1.0" encoding="utf-8"?>
<sst xmlns="http://schemas.openxmlformats.org/spreadsheetml/2006/main" count="47" uniqueCount="47">
  <si>
    <t>ผลการใช้จ่ายเงินงบประมาณปี 2566 กิจกรรม การบังคับใช้กฎหมายและบริการประชาชน
สถานีตำรวจภูธรลอง</t>
  </si>
  <si>
    <t>รายการ</t>
  </si>
  <si>
    <t>งบประมาณ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</si>
  <si>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</si>
  <si>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</si>
  <si>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</si>
  <si>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</si>
  <si>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</si>
  <si>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</si>
  <si>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</si>
  <si>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</si>
  <si>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</si>
  <si>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</si>
  <si>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</si>
  <si>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</si>
  <si>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รวม</t>
  </si>
  <si>
    <t>คงเหลือ</t>
  </si>
  <si>
    <t>ที่ได้รับ</t>
  </si>
  <si>
    <t>ค่าตอบแทน</t>
  </si>
  <si>
    <t>ค่า OT</t>
  </si>
  <si>
    <t>ค่าเบี้ยประชุม กต.ตร.</t>
  </si>
  <si>
    <t>รวมค่าตอบแทน</t>
  </si>
  <si>
    <t>ค่าใช้สอย</t>
  </si>
  <si>
    <t>ค่าเบี้ยเลี้ยงเดินทาง</t>
  </si>
  <si>
    <t>ค่าซ่อมแซมยานพาหนะ</t>
  </si>
  <si>
    <t>ค่าเช่าเครื่องถ่ายเอกสาร</t>
  </si>
  <si>
    <t>ค่าทำความสะอาด</t>
  </si>
  <si>
    <t>รวมค่าใช้สอย</t>
  </si>
  <si>
    <t>ค่าวัสดุ</t>
  </si>
  <si>
    <t>ค่าวัสดุน้ำมันเชื้อเพลง</t>
  </si>
  <si>
    <t>ค่าวัสดุสำนักงาน</t>
  </si>
  <si>
    <t>ค่าวัสดุอาหารผู้ต้องหา</t>
  </si>
  <si>
    <t>รวมค่าวัสดุ</t>
  </si>
  <si>
    <t>รวมค่าตอบแทนใช้สอยและวัสดุ</t>
  </si>
  <si>
    <t>ค่าสาธารณูปโภค</t>
  </si>
  <si>
    <t>ค่าไฟฟ้า สภ.ลอง และจุดตรวจอื่นๆ</t>
  </si>
  <si>
    <t>รวม
อยู่
ใน
งบ
ประ
มาณ</t>
  </si>
  <si>
    <t>ค่าน้ำปะปา 242/090700288</t>
  </si>
  <si>
    <t>ค่าน้ำปะปา 1/26133300</t>
  </si>
  <si>
    <t>ค่าโทรศัพท์ 801116815</t>
  </si>
  <si>
    <t>ค่าโทรศัพท์ 054581079</t>
  </si>
  <si>
    <t>ค่าโทรศัพท์ 054581715</t>
  </si>
  <si>
    <t>ค่าโทรศัพท์ 5461J5932</t>
  </si>
  <si>
    <t>ค่าโทรศัพท์ 5461J7877</t>
  </si>
  <si>
    <t>ค่าไปรษณีย์</t>
  </si>
  <si>
    <t>รวมค่าสาธารณูปโภค</t>
  </si>
  <si>
    <t>รวมทั้งสิ้น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</si>
</sst>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6.0"/>
      <color theme="1"/>
      <name val="TH SarabunPSK"/>
    </font>
    <font/>
    <font>
      <sz val="16.0"/>
      <color theme="1"/>
      <name val="TH SarabunPSK"/>
    </font>
    <font>
      <b/>
      <u/>
      <sz val="16.0"/>
      <color theme="1"/>
      <name val="TH SarabunPSK"/>
    </font>
    <font>
      <sz val="16.0"/>
      <color rgb="FF000000"/>
      <name val="&quot;TH SarabunPSK&quot;"/>
    </font>
    <font>
      <b/>
      <u/>
      <sz val="16.0"/>
      <color theme="1"/>
      <name val="TH SarabunPSK"/>
    </font>
    <font>
      <b/>
      <u/>
      <sz val="16.0"/>
      <color theme="1"/>
      <name val="TH SarabunPSK"/>
    </font>
    <font>
      <b/>
      <u/>
      <sz val="16.0"/>
      <color theme="1"/>
      <name val="TH SarabunPSK"/>
    </font>
  </fonts>
  <fills count="7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horizontal="center" readingOrder="0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1" fillId="4" fontId="4" numFmtId="0" xfId="0" applyAlignment="1" applyBorder="1" applyFill="1" applyFont="1">
      <alignment horizontal="left" readingOrder="0"/>
    </xf>
    <xf borderId="4" fillId="0" fontId="3" numFmtId="0" xfId="0" applyAlignment="1" applyBorder="1" applyFont="1">
      <alignment horizontal="left" readingOrder="0"/>
    </xf>
    <xf borderId="4" fillId="0" fontId="3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left" readingOrder="0"/>
    </xf>
    <xf borderId="4" fillId="5" fontId="5" numFmtId="0" xfId="0" applyAlignment="1" applyBorder="1" applyFill="1" applyFont="1">
      <alignment horizontal="center" readingOrder="0"/>
    </xf>
    <xf borderId="4" fillId="6" fontId="1" numFmtId="0" xfId="0" applyAlignment="1" applyBorder="1" applyFill="1" applyFont="1">
      <alignment horizontal="left" readingOrder="0"/>
    </xf>
    <xf borderId="4" fillId="6" fontId="5" numFmtId="0" xfId="0" applyAlignment="1" applyBorder="1" applyFont="1">
      <alignment horizontal="center" readingOrder="0"/>
    </xf>
    <xf borderId="4" fillId="6" fontId="3" numFmtId="0" xfId="0" applyAlignment="1" applyBorder="1" applyFont="1">
      <alignment horizontal="center"/>
    </xf>
    <xf borderId="1" fillId="4" fontId="6" numFmtId="0" xfId="0" applyAlignment="1" applyBorder="1" applyFont="1">
      <alignment horizontal="left" readingOrder="0"/>
    </xf>
    <xf borderId="2" fillId="4" fontId="7" numFmtId="0" xfId="0" applyAlignment="1" applyBorder="1" applyFont="1">
      <alignment horizontal="left" readingOrder="0"/>
    </xf>
    <xf borderId="3" fillId="4" fontId="8" numFmtId="0" xfId="0" applyAlignment="1" applyBorder="1" applyFont="1">
      <alignment horizontal="left" readingOrder="0"/>
    </xf>
    <xf borderId="5" fillId="5" fontId="5" numFmtId="0" xfId="0" applyAlignment="1" applyBorder="1" applyFont="1">
      <alignment horizontal="center" readingOrder="0" vertical="center"/>
    </xf>
    <xf borderId="6" fillId="0" fontId="2" numFmtId="0" xfId="0" applyBorder="1" applyFont="1"/>
    <xf borderId="7" fillId="0" fontId="2" numFmtId="0" xfId="0" applyBorder="1" applyFont="1"/>
    <xf borderId="4" fillId="3" fontId="1" numFmtId="0" xfId="0" applyAlignment="1" applyBorder="1" applyFont="1">
      <alignment horizontal="left" readingOrder="0"/>
    </xf>
    <xf borderId="4" fillId="3" fontId="5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center"/>
    </xf>
    <xf borderId="4" fillId="0" fontId="1" numFmtId="0" xfId="0" applyAlignment="1" applyBorder="1" applyFont="1">
      <alignment horizontal="right" readingOrder="0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5.88"/>
    <col customWidth="1" min="2" max="2" width="17.0"/>
    <col customWidth="1" min="3" max="3" width="15.63"/>
    <col customWidth="1" min="4" max="4" width="16.5"/>
    <col customWidth="1" min="5" max="5" width="16.63"/>
    <col customWidth="1" min="6" max="6" width="16.75"/>
    <col customWidth="1" min="7" max="7" width="15.5"/>
    <col customWidth="1" min="8" max="8" width="16.5"/>
    <col customWidth="1" min="9" max="9" width="18.25"/>
    <col customWidth="1" min="10" max="10" width="17.0"/>
    <col customWidth="1" min="11" max="11" width="18.38"/>
    <col customWidth="1" min="12" max="12" width="19.25"/>
    <col customWidth="1" min="13" max="13" width="19.63"/>
    <col customWidth="1" min="14" max="14" width="19.38"/>
    <col customWidth="1" min="15" max="15" width="22.13"/>
    <col customWidth="1" min="16" max="16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>
      <c r="A3" s="5"/>
      <c r="B3" s="6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>
      <c r="A4" s="8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>
      <c r="A5" s="9" t="s">
        <v>19</v>
      </c>
      <c r="B5" s="10">
        <v>624000.0</v>
      </c>
      <c r="C5" s="10">
        <v>0.0</v>
      </c>
      <c r="D5" s="10">
        <v>209120.0</v>
      </c>
      <c r="E5" s="10">
        <v>102880.0</v>
      </c>
      <c r="F5" s="10">
        <v>40000.0</v>
      </c>
      <c r="G5" s="10">
        <v>0.0</v>
      </c>
      <c r="H5" s="10">
        <v>0.0</v>
      </c>
      <c r="I5" s="10">
        <v>62000.0</v>
      </c>
      <c r="J5" s="10">
        <v>94000.0</v>
      </c>
      <c r="K5" s="10">
        <v>0.0</v>
      </c>
      <c r="L5" s="10">
        <v>0.0</v>
      </c>
      <c r="M5" s="10">
        <v>0.0</v>
      </c>
      <c r="N5" s="10">
        <v>0.0</v>
      </c>
      <c r="O5" s="7">
        <f t="shared" ref="O5:O7" si="1">SUM(C5:N5)</f>
        <v>508000</v>
      </c>
      <c r="P5" s="7">
        <f t="shared" ref="P5:P7" si="2">SUM(B5-O5)</f>
        <v>116000</v>
      </c>
    </row>
    <row r="6">
      <c r="A6" s="9" t="s">
        <v>20</v>
      </c>
      <c r="B6" s="10">
        <v>8000.0</v>
      </c>
      <c r="C6" s="10">
        <v>0.0</v>
      </c>
      <c r="D6" s="10">
        <v>0.0</v>
      </c>
      <c r="E6" s="10">
        <v>0.0</v>
      </c>
      <c r="F6" s="10">
        <v>0.0</v>
      </c>
      <c r="G6" s="10">
        <v>2000.0</v>
      </c>
      <c r="H6" s="10">
        <v>0.0</v>
      </c>
      <c r="I6" s="10">
        <v>0.0</v>
      </c>
      <c r="J6" s="10">
        <v>0.0</v>
      </c>
      <c r="K6" s="10">
        <v>0.0</v>
      </c>
      <c r="L6" s="10">
        <v>0.0</v>
      </c>
      <c r="M6" s="10">
        <v>0.0</v>
      </c>
      <c r="N6" s="10">
        <v>0.0</v>
      </c>
      <c r="O6" s="7">
        <f t="shared" si="1"/>
        <v>2000</v>
      </c>
      <c r="P6" s="7">
        <f t="shared" si="2"/>
        <v>6000</v>
      </c>
    </row>
    <row r="7">
      <c r="A7" s="11" t="s">
        <v>21</v>
      </c>
      <c r="B7" s="10">
        <f t="shared" ref="B7:N7" si="3">Sum(B5,B6)</f>
        <v>632000</v>
      </c>
      <c r="C7" s="10">
        <f t="shared" si="3"/>
        <v>0</v>
      </c>
      <c r="D7" s="10">
        <f t="shared" si="3"/>
        <v>209120</v>
      </c>
      <c r="E7" s="10">
        <f t="shared" si="3"/>
        <v>102880</v>
      </c>
      <c r="F7" s="10">
        <f t="shared" si="3"/>
        <v>40000</v>
      </c>
      <c r="G7" s="10">
        <f t="shared" si="3"/>
        <v>2000</v>
      </c>
      <c r="H7" s="10">
        <f t="shared" si="3"/>
        <v>0</v>
      </c>
      <c r="I7" s="10">
        <f t="shared" si="3"/>
        <v>62000</v>
      </c>
      <c r="J7" s="10">
        <f t="shared" si="3"/>
        <v>94000</v>
      </c>
      <c r="K7" s="10">
        <f t="shared" si="3"/>
        <v>0</v>
      </c>
      <c r="L7" s="10">
        <f t="shared" si="3"/>
        <v>0</v>
      </c>
      <c r="M7" s="10">
        <f t="shared" si="3"/>
        <v>0</v>
      </c>
      <c r="N7" s="10">
        <f t="shared" si="3"/>
        <v>0</v>
      </c>
      <c r="O7" s="7">
        <f t="shared" si="1"/>
        <v>510000</v>
      </c>
      <c r="P7" s="7">
        <f t="shared" si="2"/>
        <v>122000</v>
      </c>
    </row>
    <row r="8">
      <c r="A8" s="8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>
      <c r="A9" s="9" t="s">
        <v>23</v>
      </c>
      <c r="B9" s="12">
        <v>89000.0</v>
      </c>
      <c r="C9" s="10">
        <v>0.0</v>
      </c>
      <c r="D9" s="10">
        <v>0.0</v>
      </c>
      <c r="E9" s="10">
        <v>0.0</v>
      </c>
      <c r="F9" s="10">
        <v>0.0</v>
      </c>
      <c r="G9" s="10">
        <v>0.0</v>
      </c>
      <c r="H9" s="10">
        <v>0.0</v>
      </c>
      <c r="I9" s="10">
        <v>0.0</v>
      </c>
      <c r="J9" s="10">
        <v>0.0</v>
      </c>
      <c r="K9" s="10">
        <v>0.0</v>
      </c>
      <c r="L9" s="10">
        <v>0.0</v>
      </c>
      <c r="M9" s="10">
        <v>0.0</v>
      </c>
      <c r="N9" s="10">
        <v>0.0</v>
      </c>
      <c r="O9" s="7">
        <f t="shared" ref="O9:O13" si="4">SUM(C9:N9)</f>
        <v>0</v>
      </c>
      <c r="P9" s="7">
        <f t="shared" ref="P9:P13" si="5">SUM(B9-O9)</f>
        <v>89000</v>
      </c>
    </row>
    <row r="10">
      <c r="A10" s="9" t="s">
        <v>24</v>
      </c>
      <c r="B10" s="10">
        <v>0.0</v>
      </c>
      <c r="C10" s="10">
        <v>0.0</v>
      </c>
      <c r="D10" s="10">
        <v>0.0</v>
      </c>
      <c r="E10" s="10">
        <v>0.0</v>
      </c>
      <c r="F10" s="10">
        <v>0.0</v>
      </c>
      <c r="G10" s="10">
        <v>0.0</v>
      </c>
      <c r="H10" s="10">
        <v>0.0</v>
      </c>
      <c r="I10" s="10">
        <v>0.0</v>
      </c>
      <c r="J10" s="10">
        <v>0.0</v>
      </c>
      <c r="K10" s="10">
        <v>0.0</v>
      </c>
      <c r="L10" s="10">
        <v>0.0</v>
      </c>
      <c r="M10" s="10">
        <v>0.0</v>
      </c>
      <c r="N10" s="10">
        <v>0.0</v>
      </c>
      <c r="O10" s="7">
        <f t="shared" si="4"/>
        <v>0</v>
      </c>
      <c r="P10" s="7">
        <f t="shared" si="5"/>
        <v>0</v>
      </c>
    </row>
    <row r="11">
      <c r="A11" s="9" t="s">
        <v>25</v>
      </c>
      <c r="B11" s="10">
        <v>0.0</v>
      </c>
      <c r="C11" s="10">
        <v>0.0</v>
      </c>
      <c r="D11" s="10">
        <v>0.0</v>
      </c>
      <c r="E11" s="10">
        <v>0.0</v>
      </c>
      <c r="F11" s="10">
        <v>0.0</v>
      </c>
      <c r="G11" s="10">
        <v>0.0</v>
      </c>
      <c r="H11" s="10">
        <v>0.0</v>
      </c>
      <c r="I11" s="10">
        <v>0.0</v>
      </c>
      <c r="J11" s="10">
        <v>0.0</v>
      </c>
      <c r="K11" s="10">
        <v>0.0</v>
      </c>
      <c r="L11" s="10">
        <v>0.0</v>
      </c>
      <c r="M11" s="10">
        <v>0.0</v>
      </c>
      <c r="N11" s="10">
        <v>0.0</v>
      </c>
      <c r="O11" s="7">
        <f t="shared" si="4"/>
        <v>0</v>
      </c>
      <c r="P11" s="7">
        <f t="shared" si="5"/>
        <v>0</v>
      </c>
    </row>
    <row r="12">
      <c r="A12" s="9" t="s">
        <v>26</v>
      </c>
      <c r="B12" s="10">
        <v>0.0</v>
      </c>
      <c r="C12" s="10">
        <v>0.0</v>
      </c>
      <c r="D12" s="10">
        <v>0.0</v>
      </c>
      <c r="E12" s="10">
        <v>0.0</v>
      </c>
      <c r="F12" s="10">
        <v>0.0</v>
      </c>
      <c r="G12" s="10">
        <v>0.0</v>
      </c>
      <c r="H12" s="10">
        <v>0.0</v>
      </c>
      <c r="I12" s="10">
        <v>0.0</v>
      </c>
      <c r="J12" s="10">
        <v>0.0</v>
      </c>
      <c r="K12" s="10">
        <v>0.0</v>
      </c>
      <c r="L12" s="10">
        <v>0.0</v>
      </c>
      <c r="M12" s="10">
        <v>0.0</v>
      </c>
      <c r="N12" s="10">
        <v>0.0</v>
      </c>
      <c r="O12" s="7">
        <f t="shared" si="4"/>
        <v>0</v>
      </c>
      <c r="P12" s="7">
        <f t="shared" si="5"/>
        <v>0</v>
      </c>
    </row>
    <row r="13">
      <c r="A13" s="11" t="s">
        <v>27</v>
      </c>
      <c r="B13" s="12">
        <f t="shared" ref="B13:N13" si="6">SUM(B9:B12)</f>
        <v>89000</v>
      </c>
      <c r="C13" s="12">
        <f t="shared" si="6"/>
        <v>0</v>
      </c>
      <c r="D13" s="12">
        <f t="shared" si="6"/>
        <v>0</v>
      </c>
      <c r="E13" s="12">
        <f t="shared" si="6"/>
        <v>0</v>
      </c>
      <c r="F13" s="12">
        <f t="shared" si="6"/>
        <v>0</v>
      </c>
      <c r="G13" s="12">
        <f t="shared" si="6"/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7">
        <f t="shared" si="4"/>
        <v>0</v>
      </c>
      <c r="P13" s="7">
        <f t="shared" si="5"/>
        <v>89000</v>
      </c>
    </row>
    <row r="14">
      <c r="A14" s="8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>
      <c r="A15" s="9" t="s">
        <v>29</v>
      </c>
      <c r="B15" s="12">
        <v>0.0</v>
      </c>
      <c r="C15" s="12">
        <v>0.0</v>
      </c>
      <c r="D15" s="12">
        <v>0.0</v>
      </c>
      <c r="E15" s="12">
        <v>0.0</v>
      </c>
      <c r="F15" s="12">
        <v>0.0</v>
      </c>
      <c r="G15" s="12">
        <v>0.0</v>
      </c>
      <c r="H15" s="12">
        <v>0.0</v>
      </c>
      <c r="I15" s="12">
        <v>0.0</v>
      </c>
      <c r="J15" s="12">
        <v>0.0</v>
      </c>
      <c r="K15" s="12">
        <v>0.0</v>
      </c>
      <c r="L15" s="12">
        <v>0.0</v>
      </c>
      <c r="M15" s="12">
        <v>0.0</v>
      </c>
      <c r="N15" s="12">
        <v>0.0</v>
      </c>
      <c r="O15" s="7">
        <f t="shared" ref="O15:O19" si="7">SUM(C15:N15)</f>
        <v>0</v>
      </c>
      <c r="P15" s="7">
        <f t="shared" ref="P15:P19" si="8">SUM(B15-O15)</f>
        <v>0</v>
      </c>
    </row>
    <row r="16">
      <c r="A16" s="9" t="s">
        <v>30</v>
      </c>
      <c r="B16" s="12">
        <v>0.0</v>
      </c>
      <c r="C16" s="12">
        <v>0.0</v>
      </c>
      <c r="D16" s="12">
        <v>0.0</v>
      </c>
      <c r="E16" s="12">
        <v>0.0</v>
      </c>
      <c r="F16" s="12">
        <v>0.0</v>
      </c>
      <c r="G16" s="12">
        <v>0.0</v>
      </c>
      <c r="H16" s="12">
        <v>0.0</v>
      </c>
      <c r="I16" s="12">
        <v>0.0</v>
      </c>
      <c r="J16" s="12">
        <v>0.0</v>
      </c>
      <c r="K16" s="12">
        <v>0.0</v>
      </c>
      <c r="L16" s="12">
        <v>0.0</v>
      </c>
      <c r="M16" s="12">
        <v>0.0</v>
      </c>
      <c r="N16" s="12">
        <v>0.0</v>
      </c>
      <c r="O16" s="7">
        <f t="shared" si="7"/>
        <v>0</v>
      </c>
      <c r="P16" s="7">
        <f t="shared" si="8"/>
        <v>0</v>
      </c>
    </row>
    <row r="17">
      <c r="A17" s="9" t="s">
        <v>31</v>
      </c>
      <c r="B17" s="12">
        <v>0.0</v>
      </c>
      <c r="C17" s="12">
        <v>0.0</v>
      </c>
      <c r="D17" s="12">
        <v>0.0</v>
      </c>
      <c r="E17" s="12">
        <v>0.0</v>
      </c>
      <c r="F17" s="12">
        <v>0.0</v>
      </c>
      <c r="G17" s="12">
        <v>0.0</v>
      </c>
      <c r="H17" s="12">
        <v>0.0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  <c r="N17" s="12">
        <v>0.0</v>
      </c>
      <c r="O17" s="7">
        <f t="shared" si="7"/>
        <v>0</v>
      </c>
      <c r="P17" s="7">
        <f t="shared" si="8"/>
        <v>0</v>
      </c>
    </row>
    <row r="18">
      <c r="A18" s="11" t="s">
        <v>32</v>
      </c>
      <c r="B18" s="12">
        <f t="shared" ref="B18:N18" si="9">SUM(B15,B16,B17)</f>
        <v>0</v>
      </c>
      <c r="C18" s="12">
        <f t="shared" si="9"/>
        <v>0</v>
      </c>
      <c r="D18" s="12">
        <f t="shared" si="9"/>
        <v>0</v>
      </c>
      <c r="E18" s="12">
        <f t="shared" si="9"/>
        <v>0</v>
      </c>
      <c r="F18" s="12">
        <f t="shared" si="9"/>
        <v>0</v>
      </c>
      <c r="G18" s="12">
        <f t="shared" si="9"/>
        <v>0</v>
      </c>
      <c r="H18" s="12">
        <f t="shared" si="9"/>
        <v>0</v>
      </c>
      <c r="I18" s="12">
        <f t="shared" si="9"/>
        <v>0</v>
      </c>
      <c r="J18" s="12">
        <f t="shared" si="9"/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12">
        <f t="shared" si="9"/>
        <v>0</v>
      </c>
      <c r="O18" s="7">
        <f t="shared" si="7"/>
        <v>0</v>
      </c>
      <c r="P18" s="7">
        <f t="shared" si="8"/>
        <v>0</v>
      </c>
    </row>
    <row r="19">
      <c r="A19" s="13" t="s">
        <v>33</v>
      </c>
      <c r="B19" s="14">
        <f t="shared" ref="B19:N19" si="10">SUM(B18,B13,B7)</f>
        <v>721000</v>
      </c>
      <c r="C19" s="14">
        <f t="shared" si="10"/>
        <v>0</v>
      </c>
      <c r="D19" s="14">
        <f t="shared" si="10"/>
        <v>209120</v>
      </c>
      <c r="E19" s="14">
        <f t="shared" si="10"/>
        <v>102880</v>
      </c>
      <c r="F19" s="14">
        <f t="shared" si="10"/>
        <v>40000</v>
      </c>
      <c r="G19" s="14">
        <f t="shared" si="10"/>
        <v>2000</v>
      </c>
      <c r="H19" s="14">
        <f t="shared" si="10"/>
        <v>0</v>
      </c>
      <c r="I19" s="14">
        <f t="shared" si="10"/>
        <v>62000</v>
      </c>
      <c r="J19" s="14">
        <f t="shared" si="10"/>
        <v>94000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5">
        <f t="shared" si="7"/>
        <v>510000</v>
      </c>
      <c r="P19" s="15">
        <f t="shared" si="8"/>
        <v>211000</v>
      </c>
    </row>
    <row r="20">
      <c r="A20" s="16" t="s">
        <v>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>
      <c r="A21" s="11" t="s">
        <v>35</v>
      </c>
      <c r="B21" s="19" t="s">
        <v>36</v>
      </c>
      <c r="C21" s="10">
        <v>18293.36</v>
      </c>
      <c r="D21" s="10">
        <v>17776.1</v>
      </c>
      <c r="E21" s="10">
        <v>13611.29</v>
      </c>
      <c r="F21" s="10">
        <v>10218.48</v>
      </c>
      <c r="G21" s="10">
        <v>13089.85</v>
      </c>
      <c r="H21" s="7"/>
      <c r="I21" s="7"/>
      <c r="J21" s="7"/>
      <c r="K21" s="7"/>
      <c r="L21" s="7"/>
      <c r="M21" s="7"/>
      <c r="N21" s="10"/>
      <c r="O21" s="7">
        <f t="shared" ref="O21:O24" si="11">SUM(C21:N21)</f>
        <v>72989.08</v>
      </c>
      <c r="P21" s="7"/>
    </row>
    <row r="22">
      <c r="A22" s="11" t="s">
        <v>37</v>
      </c>
      <c r="B22" s="20"/>
      <c r="C22" s="10">
        <v>345.0</v>
      </c>
      <c r="D22" s="10">
        <v>360.0</v>
      </c>
      <c r="E22" s="10">
        <v>335.0</v>
      </c>
      <c r="F22" s="10">
        <v>310.0</v>
      </c>
      <c r="G22" s="10">
        <v>385.0</v>
      </c>
      <c r="H22" s="10">
        <v>280.0</v>
      </c>
      <c r="I22" s="10">
        <v>350.0</v>
      </c>
      <c r="J22" s="7"/>
      <c r="K22" s="7"/>
      <c r="L22" s="7"/>
      <c r="M22" s="7"/>
      <c r="N22" s="10"/>
      <c r="O22" s="7">
        <f t="shared" si="11"/>
        <v>2365</v>
      </c>
      <c r="P22" s="7"/>
    </row>
    <row r="23">
      <c r="A23" s="11" t="s">
        <v>38</v>
      </c>
      <c r="B23" s="20"/>
      <c r="C23" s="10">
        <v>60.0</v>
      </c>
      <c r="D23" s="10">
        <v>85.0</v>
      </c>
      <c r="E23" s="10">
        <v>125.0</v>
      </c>
      <c r="F23" s="10">
        <v>110.0</v>
      </c>
      <c r="G23" s="10">
        <v>170.0</v>
      </c>
      <c r="H23" s="10">
        <v>100.0</v>
      </c>
      <c r="I23" s="10">
        <v>140.0</v>
      </c>
      <c r="J23" s="7"/>
      <c r="K23" s="7"/>
      <c r="L23" s="7"/>
      <c r="M23" s="7"/>
      <c r="N23" s="10"/>
      <c r="O23" s="7">
        <f t="shared" si="11"/>
        <v>790</v>
      </c>
      <c r="P23" s="7"/>
    </row>
    <row r="24">
      <c r="A24" s="11" t="s">
        <v>39</v>
      </c>
      <c r="B24" s="20"/>
      <c r="C24" s="10">
        <v>1273.3</v>
      </c>
      <c r="D24" s="10">
        <v>1273.3</v>
      </c>
      <c r="E24" s="10">
        <v>1273.3</v>
      </c>
      <c r="F24" s="10">
        <v>1273.3</v>
      </c>
      <c r="G24" s="10">
        <v>1273.3</v>
      </c>
      <c r="H24" s="10">
        <v>1273.3</v>
      </c>
      <c r="I24" s="10"/>
      <c r="J24" s="7"/>
      <c r="K24" s="7"/>
      <c r="L24" s="7"/>
      <c r="M24" s="7"/>
      <c r="N24" s="10"/>
      <c r="O24" s="7">
        <f t="shared" si="11"/>
        <v>7639.8</v>
      </c>
      <c r="P24" s="7"/>
    </row>
    <row r="25">
      <c r="A25" s="11" t="s">
        <v>40</v>
      </c>
      <c r="B25" s="20"/>
      <c r="C25" s="10">
        <v>732.95</v>
      </c>
      <c r="D25" s="10">
        <v>732.95</v>
      </c>
      <c r="E25" s="10">
        <v>732.95</v>
      </c>
      <c r="F25" s="10">
        <v>806.14</v>
      </c>
      <c r="G25" s="10">
        <v>800.04</v>
      </c>
      <c r="H25" s="10">
        <v>739.05</v>
      </c>
      <c r="I25" s="7"/>
      <c r="J25" s="7"/>
      <c r="K25" s="7"/>
      <c r="L25" s="7"/>
      <c r="M25" s="7"/>
      <c r="N25" s="10"/>
      <c r="O25" s="7"/>
      <c r="P25" s="7"/>
    </row>
    <row r="26">
      <c r="A26" s="11" t="s">
        <v>41</v>
      </c>
      <c r="B26" s="20"/>
      <c r="C26" s="10">
        <v>119.95</v>
      </c>
      <c r="D26" s="10">
        <v>132.15</v>
      </c>
      <c r="E26" s="10">
        <v>153.49</v>
      </c>
      <c r="F26" s="10">
        <v>126.05</v>
      </c>
      <c r="G26" s="10">
        <v>123.0</v>
      </c>
      <c r="H26" s="10">
        <v>138.24</v>
      </c>
      <c r="I26" s="7"/>
      <c r="J26" s="7"/>
      <c r="K26" s="7"/>
      <c r="L26" s="7"/>
      <c r="M26" s="7"/>
      <c r="N26" s="10"/>
      <c r="O26" s="7"/>
      <c r="P26" s="7"/>
    </row>
    <row r="27">
      <c r="A27" s="11" t="s">
        <v>42</v>
      </c>
      <c r="B27" s="20"/>
      <c r="C27" s="10">
        <v>631.3</v>
      </c>
      <c r="D27" s="10">
        <v>631.3</v>
      </c>
      <c r="E27" s="10">
        <v>631.3</v>
      </c>
      <c r="F27" s="10">
        <v>631.3</v>
      </c>
      <c r="G27" s="10">
        <v>631.3</v>
      </c>
      <c r="H27" s="10">
        <v>631.3</v>
      </c>
      <c r="I27" s="7"/>
      <c r="J27" s="7"/>
      <c r="K27" s="7"/>
      <c r="L27" s="7"/>
      <c r="M27" s="7"/>
      <c r="N27" s="10"/>
      <c r="O27" s="7"/>
      <c r="P27" s="7"/>
    </row>
    <row r="28">
      <c r="A28" s="11" t="s">
        <v>43</v>
      </c>
      <c r="B28" s="20"/>
      <c r="C28" s="10">
        <v>417.3</v>
      </c>
      <c r="D28" s="10">
        <v>417.3</v>
      </c>
      <c r="E28" s="10">
        <v>417.3</v>
      </c>
      <c r="F28" s="10">
        <v>417.3</v>
      </c>
      <c r="G28" s="10">
        <v>417.3</v>
      </c>
      <c r="H28" s="10">
        <v>417.3</v>
      </c>
      <c r="I28" s="7"/>
      <c r="J28" s="7"/>
      <c r="K28" s="7"/>
      <c r="L28" s="7"/>
      <c r="M28" s="7"/>
      <c r="N28" s="10"/>
      <c r="O28" s="7"/>
      <c r="P28" s="7"/>
    </row>
    <row r="29">
      <c r="A29" s="11" t="s">
        <v>44</v>
      </c>
      <c r="B29" s="21"/>
      <c r="C29" s="12">
        <v>1674.0</v>
      </c>
      <c r="D29" s="12">
        <v>1732.0</v>
      </c>
      <c r="E29" s="12">
        <v>1692.0</v>
      </c>
      <c r="F29" s="12">
        <v>1499.0</v>
      </c>
      <c r="G29" s="12">
        <v>1450.0</v>
      </c>
      <c r="H29" s="12"/>
      <c r="I29" s="12">
        <v>0.0</v>
      </c>
      <c r="J29" s="12">
        <v>0.0</v>
      </c>
      <c r="K29" s="12">
        <v>0.0</v>
      </c>
      <c r="L29" s="12">
        <v>0.0</v>
      </c>
      <c r="M29" s="12">
        <v>0.0</v>
      </c>
      <c r="N29" s="12">
        <v>0.0</v>
      </c>
      <c r="O29" s="7"/>
      <c r="P29" s="7"/>
    </row>
    <row r="30">
      <c r="A30" s="11"/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0"/>
      <c r="O30" s="7"/>
      <c r="P30" s="7"/>
    </row>
    <row r="31">
      <c r="A31" s="22" t="s">
        <v>45</v>
      </c>
      <c r="B31" s="23"/>
      <c r="C31" s="24">
        <f t="shared" ref="C31:N31" si="12">SUM(C19,C21:C29)</f>
        <v>23547.16</v>
      </c>
      <c r="D31" s="24">
        <f t="shared" si="12"/>
        <v>232260.1</v>
      </c>
      <c r="E31" s="24">
        <f t="shared" si="12"/>
        <v>121851.63</v>
      </c>
      <c r="F31" s="24">
        <f t="shared" si="12"/>
        <v>55391.57</v>
      </c>
      <c r="G31" s="24">
        <f t="shared" si="12"/>
        <v>20339.79</v>
      </c>
      <c r="H31" s="24">
        <f t="shared" si="12"/>
        <v>3579.19</v>
      </c>
      <c r="I31" s="24">
        <f t="shared" si="12"/>
        <v>62490</v>
      </c>
      <c r="J31" s="24">
        <f t="shared" si="12"/>
        <v>94000</v>
      </c>
      <c r="K31" s="24">
        <f t="shared" si="12"/>
        <v>0</v>
      </c>
      <c r="L31" s="24">
        <f t="shared" si="12"/>
        <v>0</v>
      </c>
      <c r="M31" s="24">
        <f t="shared" si="12"/>
        <v>0</v>
      </c>
      <c r="N31" s="24">
        <f t="shared" si="12"/>
        <v>0</v>
      </c>
      <c r="O31" s="24">
        <f t="shared" ref="O31:O32" si="15">SUM(C31:N31)</f>
        <v>613459.44</v>
      </c>
      <c r="P31" s="24"/>
    </row>
    <row r="32">
      <c r="A32" s="25" t="s">
        <v>46</v>
      </c>
      <c r="B32" s="7">
        <f>SUM(B7,B13,B18,B19)</f>
        <v>1442000</v>
      </c>
      <c r="C32" s="7">
        <f t="shared" ref="C32:G32" si="13">SUM(C19,C31)</f>
        <v>23547.16</v>
      </c>
      <c r="D32" s="7">
        <f t="shared" si="13"/>
        <v>441380.1</v>
      </c>
      <c r="E32" s="7">
        <f t="shared" si="13"/>
        <v>224731.63</v>
      </c>
      <c r="F32" s="7">
        <f t="shared" si="13"/>
        <v>95391.57</v>
      </c>
      <c r="G32" s="7">
        <f t="shared" si="13"/>
        <v>22339.79</v>
      </c>
      <c r="H32" s="7">
        <f t="shared" ref="H32:N32" si="14">SUM(H5,H6,H7,H9:H13,H15:H19,H21:H31)</f>
        <v>7158.38</v>
      </c>
      <c r="I32" s="7">
        <f t="shared" si="14"/>
        <v>248980</v>
      </c>
      <c r="J32" s="7">
        <f t="shared" si="14"/>
        <v>376000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5"/>
        <v>1439528.63</v>
      </c>
      <c r="P32" s="7">
        <f>SUM(B32-O32)</f>
        <v>2471.37</v>
      </c>
    </row>
    <row r="33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</sheetData>
  <mergeCells count="5">
    <mergeCell ref="A1:P1"/>
    <mergeCell ref="A4:P4"/>
    <mergeCell ref="A8:P8"/>
    <mergeCell ref="A14:P14"/>
    <mergeCell ref="B21:B2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